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List" sheetId="1" r:id="rId3"/>
    <sheet state="visible" name="Inventory Pick List" sheetId="2" r:id="rId4"/>
    <sheet state="visible" name="Bin Lookup" sheetId="3" r:id="rId5"/>
  </sheets>
  <definedNames/>
  <calcPr/>
</workbook>
</file>

<file path=xl/sharedStrings.xml><?xml version="1.0" encoding="utf-8"?>
<sst xmlns="http://schemas.openxmlformats.org/spreadsheetml/2006/main" count="109" uniqueCount="65">
  <si>
    <t>INVENTORY PICK LIST</t>
  </si>
  <si>
    <t>BIN LOOKUP</t>
  </si>
  <si>
    <t>INVENTORY LIST</t>
  </si>
  <si>
    <t>TOTAL INVENTORY VALUE:</t>
  </si>
  <si>
    <t>INVENTORY ITEMS:</t>
  </si>
  <si>
    <t>BIN COUNT:</t>
  </si>
  <si>
    <t>BIN #</t>
  </si>
  <si>
    <t>DESCRIPTION</t>
  </si>
  <si>
    <t>LOCATION</t>
  </si>
  <si>
    <t>WIDTH</t>
  </si>
  <si>
    <t>HEIGHT</t>
  </si>
  <si>
    <t>LENGTH</t>
  </si>
  <si>
    <t>ORDER #</t>
  </si>
  <si>
    <t>T345</t>
  </si>
  <si>
    <t>SKU</t>
  </si>
  <si>
    <t>PICK QTY</t>
  </si>
  <si>
    <t>QTY AVAILABLE</t>
  </si>
  <si>
    <t>ITEM DESCRIPTION</t>
  </si>
  <si>
    <t>UNIT</t>
  </si>
  <si>
    <t>TP001-1</t>
  </si>
  <si>
    <t>SP7875</t>
  </si>
  <si>
    <t>Large bin</t>
  </si>
  <si>
    <t>Row 2, slot 1</t>
  </si>
  <si>
    <t>T5789</t>
  </si>
  <si>
    <t>Small bin</t>
  </si>
  <si>
    <t>Row 1, slot 1</t>
  </si>
  <si>
    <t>T9876</t>
  </si>
  <si>
    <t>Row 3, slot 2</t>
  </si>
  <si>
    <t>QTY</t>
  </si>
  <si>
    <t>REORDER QTY</t>
  </si>
  <si>
    <t>COST</t>
  </si>
  <si>
    <t>INVENTORY VALUE</t>
  </si>
  <si>
    <t>REORDER</t>
  </si>
  <si>
    <t>T098</t>
  </si>
  <si>
    <t>Item 1</t>
  </si>
  <si>
    <t>Medium bin</t>
  </si>
  <si>
    <t>Row 3, slot 1</t>
  </si>
  <si>
    <t>T349</t>
  </si>
  <si>
    <t>Row 1, slot 2</t>
  </si>
  <si>
    <t>Row 4, slot 5</t>
  </si>
  <si>
    <t>T9875</t>
  </si>
  <si>
    <t>Row 2, slot 2</t>
  </si>
  <si>
    <t>Each</t>
  </si>
  <si>
    <t>YE98767</t>
  </si>
  <si>
    <t>TR87680</t>
  </si>
  <si>
    <t>Item 2</t>
  </si>
  <si>
    <t>BM87684</t>
  </si>
  <si>
    <t>MK676554</t>
  </si>
  <si>
    <t>Item 3</t>
  </si>
  <si>
    <t>TS3456</t>
  </si>
  <si>
    <t>Item 4</t>
  </si>
  <si>
    <t>Box (10 ct)</t>
  </si>
  <si>
    <t>XR23423</t>
  </si>
  <si>
    <t>Item 5</t>
  </si>
  <si>
    <t>PW98762</t>
  </si>
  <si>
    <t>Item 6</t>
  </si>
  <si>
    <t>Item 7</t>
  </si>
  <si>
    <t>BH67655</t>
  </si>
  <si>
    <t>Item 8</t>
  </si>
  <si>
    <t>WT98768</t>
  </si>
  <si>
    <t>Item 9</t>
  </si>
  <si>
    <t>Package (5 ct)</t>
  </si>
  <si>
    <t>Item 10</t>
  </si>
  <si>
    <t>WDG123</t>
  </si>
  <si>
    <t>Item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</si>
</sst>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&quot;;&quot;&quot;;&quot;Clear Pick List Selected in B2&quot;"/>
    <numFmt numFmtId="165" formatCode="&quot;Pick List was cleared&quot;;&quot;&quot;;&quot;Pick List was not cleared&quot;"/>
    <numFmt numFmtId="166" formatCode="&quot;$&quot;#,##0.00"/>
    <numFmt numFmtId="167" formatCode="&quot;$&quot;#,##0.00_);\(&quot;$&quot;#,##0.00\)"/>
    <numFmt numFmtId="168" formatCode="&quot;Reorder&quot;;&quot;&quot;;&quot;&quot;"/>
  </numFmts>
  <fonts count="7">
    <font>
      <sz val="11.0"/>
      <color rgb="FF262626"/>
      <name val="Libre Franklin"/>
    </font>
    <font>
      <b/>
      <sz val="26.0"/>
      <color rgb="FF262626"/>
      <name val="Libre Franklin"/>
    </font>
    <font>
      <sz val="11.0"/>
      <color rgb="FF000000"/>
      <name val="Libre Franklin"/>
    </font>
    <font>
      <sz val="11.0"/>
      <color rgb="FFFFFFFF"/>
      <name val="Libre Franklin"/>
    </font>
    <font>
      <u/>
      <sz val="11.0"/>
      <color rgb="FFFFFFFF"/>
      <name val="Libre Franklin"/>
    </font>
    <font>
      <i/>
      <sz val="10.0"/>
      <color rgb="FF000000"/>
      <name val="Libre Franklin"/>
    </font>
    <font>
      <sz val="16.0"/>
      <color rgb="FF335B30"/>
      <name val="Libre Franklin"/>
    </font>
  </fonts>
  <fills count="3">
    <fill>
      <patternFill patternType="none"/>
    </fill>
    <fill>
      <patternFill patternType="lightGray"/>
    </fill>
    <fill>
      <patternFill patternType="solid">
        <fgColor rgb="FF335B30"/>
        <bgColor rgb="FF335B30"/>
      </patternFill>
    </fill>
  </fills>
  <borders count="3">
    <border/>
    <border>
      <bottom style="medium">
        <color rgb="FF335B3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vertical="center"/>
    </xf>
    <xf borderId="0" fillId="0" fontId="0" numFmtId="164" xfId="0" applyAlignment="1" applyFont="1" applyNumberFormat="1">
      <alignment vertical="center"/>
    </xf>
    <xf borderId="0" fillId="0" fontId="0" numFmtId="165" xfId="0" applyAlignment="1" applyFont="1" applyNumberFormat="1">
      <alignment vertical="center"/>
    </xf>
    <xf borderId="0" fillId="0" fontId="0" numFmtId="0" xfId="0" applyAlignment="1" applyFont="1">
      <alignment horizontal="left" vertical="center"/>
    </xf>
    <xf borderId="0" fillId="0" fontId="0" numFmtId="0" xfId="0" applyAlignment="1" applyFont="1">
      <alignment horizontal="center" vertical="bottom"/>
    </xf>
    <xf borderId="0" fillId="0" fontId="6" numFmtId="166" xfId="0" applyAlignment="1" applyFont="1" applyNumberFormat="1">
      <alignment horizontal="left" vertical="top"/>
    </xf>
    <xf borderId="2" fillId="2" fontId="3" numFmtId="0" xfId="0" applyAlignment="1" applyBorder="1" applyFill="1" applyFont="1">
      <alignment horizontal="left" vertical="center"/>
    </xf>
    <xf borderId="0" fillId="0" fontId="6" numFmtId="0" xfId="0" applyAlignment="1" applyFont="1">
      <alignment horizontal="left" vertical="top"/>
    </xf>
    <xf borderId="0" fillId="0" fontId="0" numFmtId="0" xfId="0" applyAlignment="1" applyFont="1">
      <alignment horizontal="left" shrinkToFit="0" vertical="center" wrapText="1"/>
    </xf>
    <xf borderId="0" fillId="0" fontId="0" numFmtId="1" xfId="0" applyAlignment="1" applyFont="1" applyNumberFormat="1">
      <alignment horizontal="center" vertical="center"/>
    </xf>
    <xf borderId="0" fillId="0" fontId="0" numFmtId="167" xfId="0" applyAlignment="1" applyFont="1" applyNumberFormat="1">
      <alignment horizontal="right" vertical="center"/>
    </xf>
    <xf borderId="0" fillId="0" fontId="0" numFmtId="168" xfId="0" applyAlignment="1" applyFont="1" applyNumberFormat="1">
      <alignment horizontal="center" vertical="center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35B30"/>
          <bgColor rgb="FF335B30"/>
        </patternFill>
      </fill>
      <border/>
    </dxf>
    <dxf>
      <font/>
      <fill>
        <patternFill patternType="solid">
          <fgColor rgb="FFF2F2F2"/>
          <bgColor rgb="FFF2F2F2"/>
        </patternFill>
      </fill>
      <border/>
    </dxf>
    <dxf>
      <font>
        <b/>
        <color rgb="FFFF0000"/>
      </font>
      <fill>
        <patternFill patternType="none"/>
      </fill>
      <border/>
    </dxf>
    <dxf>
      <font/>
      <fill>
        <patternFill patternType="solid">
          <fgColor rgb="FFF2E5B6"/>
          <bgColor rgb="FFF2E5B6"/>
        </patternFill>
      </fill>
      <border/>
    </dxf>
    <dxf>
      <font>
        <b/>
      </font>
      <fill>
        <patternFill patternType="none"/>
      </fill>
      <border/>
    </dxf>
  </dxfs>
  <tableStyles count="3">
    <tableStyle count="3" pivot="0" name="Bin Lookup-style">
      <tableStyleElement dxfId="1" type="headerRow"/>
      <tableStyleElement type="firstRowStripe"/>
      <tableStyleElement dxfId="2" type="secondRowStripe"/>
    </tableStyle>
    <tableStyle count="3" pivot="0" name="Inventory Pick List-style">
      <tableStyleElement dxfId="1" type="headerRow"/>
      <tableStyleElement type="firstRowStripe"/>
      <tableStyleElement dxfId="2" type="secondRowStripe"/>
    </tableStyle>
    <tableStyle count="3" pivot="0" name="Inventory List-style">
      <tableStyleElement dxfId="1" type="headerRow"/>
      <tableStyleElement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#'Inventory%20Pick%20List'!A1" TargetMode="External"/><Relationship Id="rId2" Type="http://schemas.openxmlformats.org/officeDocument/2006/relationships/hyperlink" Target="#'Bin%20Lookup'!A1" TargetMode="Externa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#'Warehouse%20Inventory%20List'!A1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#'Warehouse%20Inventory%20List'!A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1076325</xdr:colOff>
      <xdr:row>1</xdr:row>
      <xdr:rowOff>47625</xdr:rowOff>
    </xdr:from>
    <xdr:ext cx="1752600" cy="247650"/>
    <xdr:sp>
      <xdr:nvSpPr>
        <xdr:cNvPr descr="Navigation shape to view the Inventory Pick List" id="6" name="Shape 6">
          <a:hlinkClick r:id="rId1"/>
        </xdr:cNvPr>
        <xdr:cNvSpPr/>
      </xdr:nvSpPr>
      <xdr:spPr>
        <a:xfrm>
          <a:off x="4479225" y="3665700"/>
          <a:ext cx="1733550" cy="228600"/>
        </a:xfrm>
        <a:prstGeom prst="homePlate">
          <a:avLst>
            <a:gd fmla="val 50000" name="adj"/>
          </a:avLst>
        </a:prstGeom>
        <a:solidFill>
          <a:srgbClr val="335B3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INVENTORY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PICK 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LIST</a:t>
          </a:r>
          <a:endParaRPr sz="1000"/>
        </a:p>
      </xdr:txBody>
    </xdr:sp>
    <xdr:clientData fLocksWithSheet="0"/>
  </xdr:oneCellAnchor>
  <xdr:oneCellAnchor>
    <xdr:from>
      <xdr:col>5</xdr:col>
      <xdr:colOff>38100</xdr:colOff>
      <xdr:row>1</xdr:row>
      <xdr:rowOff>47625</xdr:rowOff>
    </xdr:from>
    <xdr:ext cx="1743075" cy="247650"/>
    <xdr:sp>
      <xdr:nvSpPr>
        <xdr:cNvPr descr="Navigation shape to view Bin Lookup" id="7" name="Shape 7">
          <a:hlinkClick r:id="rId2"/>
        </xdr:cNvPr>
        <xdr:cNvSpPr/>
      </xdr:nvSpPr>
      <xdr:spPr>
        <a:xfrm>
          <a:off x="4479225" y="3665700"/>
          <a:ext cx="1733550" cy="228600"/>
        </a:xfrm>
        <a:prstGeom prst="homePlate">
          <a:avLst>
            <a:gd fmla="val 50000" name="adj"/>
          </a:avLst>
        </a:prstGeom>
        <a:solidFill>
          <a:srgbClr val="335B3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BIN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LOOKUP</a:t>
          </a:r>
          <a:endParaRPr sz="1000">
            <a:solidFill>
              <a:schemeClr val="lt1"/>
            </a:solidFill>
            <a:latin typeface="Libre Franklin"/>
            <a:ea typeface="Libre Franklin"/>
            <a:cs typeface="Libre Franklin"/>
            <a:sym typeface="Libre Frankli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1</xdr:row>
      <xdr:rowOff>57150</xdr:rowOff>
    </xdr:from>
    <xdr:ext cx="1743075" cy="228600"/>
    <xdr:sp>
      <xdr:nvSpPr>
        <xdr:cNvPr descr="Select to view Inventory List" id="3" name="Shape 3">
          <a:hlinkClick r:id="rId1"/>
        </xdr:cNvPr>
        <xdr:cNvSpPr/>
      </xdr:nvSpPr>
      <xdr:spPr>
        <a:xfrm flipH="1">
          <a:off x="4479225" y="3665700"/>
          <a:ext cx="1733550" cy="228600"/>
        </a:xfrm>
        <a:prstGeom prst="homePlate">
          <a:avLst>
            <a:gd fmla="val 50000" name="adj"/>
          </a:avLst>
        </a:prstGeom>
        <a:solidFill>
          <a:srgbClr val="335B3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INVENTORY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</a:t>
          </a: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LIST</a:t>
          </a:r>
          <a:endParaRPr sz="1400"/>
        </a:p>
      </xdr:txBody>
    </xdr:sp>
    <xdr:clientData fLocksWithSheet="0"/>
  </xdr:oneCellAnchor>
  <xdr:oneCellAnchor>
    <xdr:from>
      <xdr:col>1</xdr:col>
      <xdr:colOff>19050</xdr:colOff>
      <xdr:row>1</xdr:row>
      <xdr:rowOff>66675</xdr:rowOff>
    </xdr:from>
    <xdr:ext cx="1743075" cy="228600"/>
    <xdr:sp>
      <xdr:nvSpPr>
        <xdr:cNvPr descr="Select to clear pick list" id="4" name="Shape 4"/>
        <xdr:cNvSpPr/>
      </xdr:nvSpPr>
      <xdr:spPr>
        <a:xfrm flipH="1">
          <a:off x="4479225" y="3665700"/>
          <a:ext cx="1733550" cy="228600"/>
        </a:xfrm>
        <a:prstGeom prst="homePlate">
          <a:avLst>
            <a:gd fmla="val 50000" name="adj"/>
          </a:avLst>
        </a:prstGeom>
        <a:solidFill>
          <a:srgbClr val="335B3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CLEAR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</a:t>
          </a: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PIC</a:t>
          </a: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K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</a:t>
          </a: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LIST</a:t>
          </a:r>
          <a:endParaRPr sz="1100">
            <a:solidFill>
              <a:schemeClr val="lt1"/>
            </a:solidFill>
            <a:latin typeface="Libre Franklin"/>
            <a:ea typeface="Libre Franklin"/>
            <a:cs typeface="Libre Franklin"/>
            <a:sym typeface="Libre Frankli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1</xdr:row>
      <xdr:rowOff>57150</xdr:rowOff>
    </xdr:from>
    <xdr:ext cx="1743075" cy="228600"/>
    <xdr:sp>
      <xdr:nvSpPr>
        <xdr:cNvPr descr="Select to view Inventory List" id="5" name="Shape 5">
          <a:hlinkClick r:id="rId1"/>
        </xdr:cNvPr>
        <xdr:cNvSpPr/>
      </xdr:nvSpPr>
      <xdr:spPr>
        <a:xfrm flipH="1">
          <a:off x="4479225" y="3665700"/>
          <a:ext cx="1733550" cy="228600"/>
        </a:xfrm>
        <a:prstGeom prst="homePlate">
          <a:avLst>
            <a:gd fmla="val 50000" name="adj"/>
          </a:avLst>
        </a:prstGeom>
        <a:solidFill>
          <a:srgbClr val="335B3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INVENTORY</a:t>
          </a:r>
          <a:r>
            <a:rPr lang="en-US" sz="10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 </a:t>
          </a:r>
          <a:r>
            <a:rPr lang="en-US" sz="1100">
              <a:solidFill>
                <a:schemeClr val="lt1"/>
              </a:solidFill>
              <a:latin typeface="Libre Franklin"/>
              <a:ea typeface="Libre Franklin"/>
              <a:cs typeface="Libre Franklin"/>
              <a:sym typeface="Libre Franklin"/>
            </a:rPr>
            <a:t>LIST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B4:K15" displayName="Table_3" id="3">
  <tableColumns count="10">
    <tableColumn name="SKU" id="1"/>
    <tableColumn name="DESCRIPTION" id="2"/>
    <tableColumn name="BIN #" id="3"/>
    <tableColumn name="LOCATION" id="4"/>
    <tableColumn name="UNIT" id="5"/>
    <tableColumn name="QTY" id="6"/>
    <tableColumn name="REORDER QTY" id="7"/>
    <tableColumn name="COST" id="8"/>
    <tableColumn name="INVENTORY VALUE" id="9"/>
    <tableColumn name="REORDER" id="10"/>
  </tableColumns>
  <tableStyleInfo name="Inventory List-style" showColumnStripes="0" showFirstColumn="1" showLastColumn="1" showRowStripes="1"/>
</table>
</file>

<file path=xl/tables/table2.xml><?xml version="1.0" encoding="utf-8"?>
<table xmlns="http://schemas.openxmlformats.org/spreadsheetml/2006/main" ref="B4:I9" displayName="Table_2" id="2">
  <tableColumns count="8">
    <tableColumn name="ORDER #" id="1"/>
    <tableColumn name="SKU" id="2"/>
    <tableColumn name="PICK QTY" id="3"/>
    <tableColumn name="QTY AVAILABLE" id="4"/>
    <tableColumn name="ITEM DESCRIPTION" id="5"/>
    <tableColumn name="UNIT" id="6"/>
    <tableColumn name="BIN #" id="7"/>
    <tableColumn name="LOCATION" id="8"/>
  </tableColumns>
  <tableStyleInfo name="Inventory Pick List-style" showColumnStripes="0" showFirstColumn="1" showLastColumn="1" showRowStripes="1"/>
</table>
</file>

<file path=xl/tables/table3.xml><?xml version="1.0" encoding="utf-8"?>
<table xmlns="http://schemas.openxmlformats.org/spreadsheetml/2006/main" ref="B4:G11" displayName="Table_1" id="1">
  <tableColumns count="6">
    <tableColumn name="BIN #" id="1"/>
    <tableColumn name="DESCRIPTION" id="2"/>
    <tableColumn name="LOCATION" id="3"/>
    <tableColumn name="WIDTH" id="4"/>
    <tableColumn name="HEIGHT" id="5"/>
    <tableColumn name="LENGTH" id="6"/>
  </tableColumns>
  <tableStyleInfo name="Bin Lookup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B068"/>
    <pageSetUpPr fitToPage="1"/>
  </sheetPr>
  <sheetViews>
    <sheetView showGridLines="0" workbookViewId="0"/>
  </sheetViews>
  <sheetFormatPr customHeight="1" defaultColWidth="12.63" defaultRowHeight="15.0"/>
  <cols>
    <col customWidth="1" min="1" max="1" width="1.88"/>
    <col customWidth="1" min="2" max="2" width="20.75"/>
    <col customWidth="1" min="3" max="3" width="27.5"/>
    <col customWidth="1" min="4" max="4" width="14.13"/>
    <col customWidth="1" min="5" max="5" width="21.13"/>
    <col customWidth="1" min="6" max="6" width="21.75"/>
    <col customWidth="1" min="7" max="7" width="9.5"/>
    <col customWidth="1" min="8" max="8" width="15.63"/>
    <col customWidth="1" min="9" max="9" width="11.88"/>
    <col customWidth="1" min="10" max="10" width="18.63"/>
    <col customWidth="1" min="11" max="11" width="13.38"/>
    <col customWidth="1" min="12" max="26" width="8.63"/>
  </cols>
  <sheetData>
    <row r="1" ht="54.0" customHeight="1">
      <c r="B1" s="1" t="s">
        <v>2</v>
      </c>
      <c r="C1" s="1"/>
      <c r="D1" s="1"/>
      <c r="E1" s="2"/>
      <c r="F1" s="2"/>
      <c r="G1" s="2"/>
      <c r="H1" s="2"/>
      <c r="I1" s="2"/>
      <c r="J1" s="2"/>
      <c r="K1" s="2"/>
    </row>
    <row r="2" ht="24.75" customHeight="1">
      <c r="B2" s="3" t="s">
        <v>3</v>
      </c>
      <c r="C2" s="3" t="s">
        <v>4</v>
      </c>
      <c r="D2" s="3" t="s">
        <v>5</v>
      </c>
      <c r="E2" s="5" t="s">
        <v>0</v>
      </c>
      <c r="F2" s="5" t="s">
        <v>1</v>
      </c>
    </row>
    <row r="3" ht="30.0" customHeight="1">
      <c r="B3" s="11">
        <f>SUM('Inventory List'!$J$5:$J$15)</f>
        <v>4649</v>
      </c>
      <c r="C3" s="13">
        <f>COUNTA('Inventory List'!$C$5:$C$15)</f>
        <v>11</v>
      </c>
      <c r="D3" s="13">
        <f>SUMPRODUCT((1/COUNTIF('Inventory List'!$D$5:$D$15,'Inventory List'!$D$5:$D$15&amp;"")))</f>
        <v>6</v>
      </c>
    </row>
    <row r="4" ht="16.5" customHeight="1">
      <c r="B4" s="12" t="s">
        <v>14</v>
      </c>
      <c r="C4" s="12" t="s">
        <v>7</v>
      </c>
      <c r="D4" s="12" t="s">
        <v>6</v>
      </c>
      <c r="E4" s="12" t="s">
        <v>8</v>
      </c>
      <c r="F4" s="12" t="s">
        <v>18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</row>
    <row r="5" ht="30.0" customHeight="1">
      <c r="B5" s="14" t="s">
        <v>20</v>
      </c>
      <c r="C5" s="14" t="s">
        <v>34</v>
      </c>
      <c r="D5" s="14" t="s">
        <v>13</v>
      </c>
      <c r="E5" s="14" t="str">
        <f>IFERROR(VLOOKUP('Inventory List'!$D5,'Bin Lookup'!$B$5:$G$11,3,FALSE),"")</f>
        <v>Row 2, slot 1</v>
      </c>
      <c r="F5" s="14" t="s">
        <v>42</v>
      </c>
      <c r="G5" s="15">
        <v>20.0</v>
      </c>
      <c r="H5" s="15">
        <v>10.0</v>
      </c>
      <c r="I5" s="16">
        <v>30.0</v>
      </c>
      <c r="J5" s="16">
        <f>'Inventory List'!$G5*'Inventory List'!$I5</f>
        <v>600</v>
      </c>
      <c r="K5" s="17">
        <f>IFERROR(IF('Inventory List'!$G5&lt;='Inventory List'!$H5,1,0),0)</f>
        <v>0</v>
      </c>
    </row>
    <row r="6" ht="30.0" customHeight="1">
      <c r="B6" s="14" t="s">
        <v>44</v>
      </c>
      <c r="C6" s="14" t="s">
        <v>45</v>
      </c>
      <c r="D6" s="14" t="s">
        <v>13</v>
      </c>
      <c r="E6" s="14" t="str">
        <f>IFERROR(VLOOKUP('Inventory List'!$D6,'Bin Lookup'!$B$5:$G$11,3,FALSE),"")</f>
        <v>Row 2, slot 1</v>
      </c>
      <c r="F6" s="14" t="s">
        <v>42</v>
      </c>
      <c r="G6" s="15">
        <v>30.0</v>
      </c>
      <c r="H6" s="15">
        <v>15.0</v>
      </c>
      <c r="I6" s="16">
        <v>40.0</v>
      </c>
      <c r="J6" s="16">
        <f>'Inventory List'!$G6*'Inventory List'!$I6</f>
        <v>1200</v>
      </c>
      <c r="K6" s="17">
        <f>IFERROR(IF('Inventory List'!$G6&lt;='Inventory List'!$H6,1,0),0)</f>
        <v>0</v>
      </c>
    </row>
    <row r="7" ht="30.0" customHeight="1">
      <c r="B7" s="14" t="s">
        <v>47</v>
      </c>
      <c r="C7" s="14" t="s">
        <v>48</v>
      </c>
      <c r="D7" s="14" t="s">
        <v>23</v>
      </c>
      <c r="E7" s="14" t="str">
        <f>IFERROR(VLOOKUP('Inventory List'!$D7,'Bin Lookup'!$B$5:$G$11,3,FALSE),"")</f>
        <v>Row 1, slot 1</v>
      </c>
      <c r="F7" s="14" t="s">
        <v>42</v>
      </c>
      <c r="G7" s="15">
        <v>10.0</v>
      </c>
      <c r="H7" s="15">
        <v>5.0</v>
      </c>
      <c r="I7" s="16">
        <v>5.0</v>
      </c>
      <c r="J7" s="16">
        <f>'Inventory List'!$G7*'Inventory List'!$I7</f>
        <v>50</v>
      </c>
      <c r="K7" s="17">
        <f>IFERROR(IF('Inventory List'!$G7&lt;='Inventory List'!$H7,1,0),0)</f>
        <v>0</v>
      </c>
    </row>
    <row r="8" ht="30.0" customHeight="1">
      <c r="B8" s="14" t="s">
        <v>43</v>
      </c>
      <c r="C8" s="14" t="s">
        <v>50</v>
      </c>
      <c r="D8" s="14" t="s">
        <v>26</v>
      </c>
      <c r="E8" s="14" t="str">
        <f>IFERROR(VLOOKUP('Inventory List'!$D8,'Bin Lookup'!$B$5:$G$11,3,FALSE),"")</f>
        <v>Row 3, slot 2</v>
      </c>
      <c r="F8" s="14" t="s">
        <v>51</v>
      </c>
      <c r="G8" s="15">
        <v>40.0</v>
      </c>
      <c r="H8" s="15">
        <v>10.0</v>
      </c>
      <c r="I8" s="16">
        <v>15.0</v>
      </c>
      <c r="J8" s="16">
        <f>'Inventory List'!$G8*'Inventory List'!$I8</f>
        <v>600</v>
      </c>
      <c r="K8" s="17">
        <f>IFERROR(IF('Inventory List'!$G8&lt;='Inventory List'!$H8,1,0),0)</f>
        <v>0</v>
      </c>
    </row>
    <row r="9" ht="30.0" customHeight="1">
      <c r="B9" s="14" t="s">
        <v>52</v>
      </c>
      <c r="C9" s="14" t="s">
        <v>53</v>
      </c>
      <c r="D9" s="14" t="s">
        <v>33</v>
      </c>
      <c r="E9" s="14" t="str">
        <f>IFERROR(VLOOKUP('Inventory List'!$D9,'Bin Lookup'!$B$5:$G$11,3,FALSE),"")</f>
        <v>Row 3, slot 1</v>
      </c>
      <c r="F9" s="14" t="s">
        <v>42</v>
      </c>
      <c r="G9" s="15">
        <v>12.0</v>
      </c>
      <c r="H9" s="15">
        <v>10.0</v>
      </c>
      <c r="I9" s="16">
        <v>26.0</v>
      </c>
      <c r="J9" s="16">
        <f>'Inventory List'!$G9*'Inventory List'!$I9</f>
        <v>312</v>
      </c>
      <c r="K9" s="17">
        <f>IFERROR(IF('Inventory List'!$G9&lt;='Inventory List'!$H9,1,0),0)</f>
        <v>0</v>
      </c>
    </row>
    <row r="10" ht="30.0" customHeight="1">
      <c r="B10" s="14" t="s">
        <v>54</v>
      </c>
      <c r="C10" s="14" t="s">
        <v>55</v>
      </c>
      <c r="D10" s="14" t="s">
        <v>13</v>
      </c>
      <c r="E10" s="14" t="str">
        <f>IFERROR(VLOOKUP('Inventory List'!$D10,'Bin Lookup'!$B$5:$G$11,3,FALSE),"")</f>
        <v>Row 2, slot 1</v>
      </c>
      <c r="F10" s="14" t="s">
        <v>42</v>
      </c>
      <c r="G10" s="15">
        <v>7.0</v>
      </c>
      <c r="H10" s="15">
        <v>10.0</v>
      </c>
      <c r="I10" s="16">
        <v>50.0</v>
      </c>
      <c r="J10" s="16">
        <f>'Inventory List'!$G10*'Inventory List'!$I10</f>
        <v>350</v>
      </c>
      <c r="K10" s="17">
        <f>IFERROR(IF('Inventory List'!$G10&lt;='Inventory List'!$H10,1,0),0)</f>
        <v>1</v>
      </c>
    </row>
    <row r="11" ht="30.0" customHeight="1">
      <c r="B11" s="14" t="s">
        <v>46</v>
      </c>
      <c r="C11" s="14" t="s">
        <v>56</v>
      </c>
      <c r="D11" s="14" t="s">
        <v>37</v>
      </c>
      <c r="E11" s="14" t="str">
        <f>IFERROR(VLOOKUP('Inventory List'!$D11,'Bin Lookup'!$B$5:$G$11,3,FALSE),"")</f>
        <v>Row 1, slot 2</v>
      </c>
      <c r="F11" s="14" t="s">
        <v>42</v>
      </c>
      <c r="G11" s="15">
        <v>10.0</v>
      </c>
      <c r="H11" s="15">
        <v>5.0</v>
      </c>
      <c r="I11" s="16">
        <v>10.0</v>
      </c>
      <c r="J11" s="16">
        <f>'Inventory List'!$G11*'Inventory List'!$I11</f>
        <v>100</v>
      </c>
      <c r="K11" s="17">
        <f>IFERROR(IF('Inventory List'!$G11&lt;='Inventory List'!$H11,1,0),0)</f>
        <v>0</v>
      </c>
    </row>
    <row r="12" ht="30.0" customHeight="1">
      <c r="B12" s="14" t="s">
        <v>57</v>
      </c>
      <c r="C12" s="14" t="s">
        <v>58</v>
      </c>
      <c r="D12" s="14" t="s">
        <v>23</v>
      </c>
      <c r="E12" s="14" t="str">
        <f>IFERROR(VLOOKUP('Inventory List'!$D12,'Bin Lookup'!$B$5:$G$11,3,FALSE),"")</f>
        <v>Row 1, slot 1</v>
      </c>
      <c r="F12" s="14" t="s">
        <v>42</v>
      </c>
      <c r="G12" s="15">
        <v>19.0</v>
      </c>
      <c r="H12" s="15">
        <v>10.0</v>
      </c>
      <c r="I12" s="16">
        <v>3.0</v>
      </c>
      <c r="J12" s="16">
        <f>'Inventory List'!$G12*'Inventory List'!$I12</f>
        <v>57</v>
      </c>
      <c r="K12" s="17">
        <f>IFERROR(IF('Inventory List'!$G12&lt;='Inventory List'!$H12,1,0),0)</f>
        <v>0</v>
      </c>
    </row>
    <row r="13" ht="30.0" customHeight="1">
      <c r="B13" s="14" t="s">
        <v>59</v>
      </c>
      <c r="C13" s="14" t="s">
        <v>60</v>
      </c>
      <c r="D13" s="14" t="s">
        <v>40</v>
      </c>
      <c r="E13" s="14" t="str">
        <f>IFERROR(VLOOKUP('Inventory List'!$D13,'Bin Lookup'!$B$5:$G$11,3,FALSE),"")</f>
        <v>Row 2, slot 2</v>
      </c>
      <c r="F13" s="14" t="s">
        <v>61</v>
      </c>
      <c r="G13" s="15">
        <v>20.0</v>
      </c>
      <c r="H13" s="15">
        <v>30.0</v>
      </c>
      <c r="I13" s="16">
        <v>14.0</v>
      </c>
      <c r="J13" s="16">
        <f>'Inventory List'!$G13*'Inventory List'!$I13</f>
        <v>280</v>
      </c>
      <c r="K13" s="17">
        <f>IFERROR(IF('Inventory List'!$G13&lt;='Inventory List'!$H13,1,0),0)</f>
        <v>1</v>
      </c>
    </row>
    <row r="14" ht="30.0" customHeight="1">
      <c r="B14" s="14" t="s">
        <v>49</v>
      </c>
      <c r="C14" s="14" t="s">
        <v>62</v>
      </c>
      <c r="D14" s="14" t="s">
        <v>37</v>
      </c>
      <c r="E14" s="14" t="str">
        <f>IFERROR(VLOOKUP('Inventory List'!$D14,'Bin Lookup'!$B$5:$G$11,3,FALSE),"")</f>
        <v>Row 1, slot 2</v>
      </c>
      <c r="F14" s="14" t="s">
        <v>42</v>
      </c>
      <c r="G14" s="15">
        <v>15.0</v>
      </c>
      <c r="H14" s="15">
        <v>8.0</v>
      </c>
      <c r="I14" s="16">
        <v>60.0</v>
      </c>
      <c r="J14" s="16">
        <f>'Inventory List'!$G14*'Inventory List'!$I14</f>
        <v>900</v>
      </c>
      <c r="K14" s="17">
        <f>IFERROR(IF('Inventory List'!$G14&lt;='Inventory List'!$H14,1,0),0)</f>
        <v>0</v>
      </c>
    </row>
    <row r="15" ht="30.0" customHeight="1">
      <c r="B15" s="14" t="s">
        <v>63</v>
      </c>
      <c r="C15" s="14" t="s">
        <v>64</v>
      </c>
      <c r="D15" s="14" t="s">
        <v>37</v>
      </c>
      <c r="E15" s="14" t="str">
        <f>IFERROR(VLOOKUP('Inventory List'!$D15,'Bin Lookup'!$B$5:$G$11,3,FALSE),"")</f>
        <v>Row 1, slot 2</v>
      </c>
      <c r="F15" s="14" t="s">
        <v>42</v>
      </c>
      <c r="G15" s="15">
        <v>25.0</v>
      </c>
      <c r="H15" s="15">
        <v>15.0</v>
      </c>
      <c r="I15" s="16">
        <v>8.0</v>
      </c>
      <c r="J15" s="16">
        <f>'Inventory List'!$G15*'Inventory List'!$I15</f>
        <v>200</v>
      </c>
      <c r="K15" s="17">
        <f>IFERROR(IF('Inventory List'!$G15&lt;='Inventory List'!$H15,1,0),0)</f>
        <v>0</v>
      </c>
    </row>
    <row r="16" ht="30.0" customHeight="1"/>
    <row r="17" ht="30.0" customHeight="1"/>
    <row r="18" ht="30.0" customHeight="1"/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conditionalFormatting sqref="B5:K15">
    <cfRule type="expression" dxfId="4" priority="1">
      <formula>$K5=1</formula>
    </cfRule>
  </conditionalFormatting>
  <conditionalFormatting sqref="B5:K15">
    <cfRule type="expression" dxfId="5" priority="2">
      <formula>"If(blnBinNo=""True"")"</formula>
    </cfRule>
  </conditionalFormatting>
  <dataValidations>
    <dataValidation type="list" allowBlank="1" showInputMessage="1" prompt="This Bin # isn't in the list. Select Yes to retain the entry, Cancel to add it to the table on the Bin Lookup worksheet, which will add the Bin # to this drop down list, or No, then ALT + DOWN ARROW to select from the list" sqref="D5:D15">
      <formula1>BinNumber</formula1>
    </dataValidation>
  </dataValidations>
  <hyperlinks>
    <hyperlink display="INVENTORY PICK LIST" location="Inventory Pick List!A1" ref="E2"/>
    <hyperlink display="BIN LOOKUP" location="Bin Lookup!A1" ref="F2"/>
  </hyperlinks>
  <printOptions horizontalCentered="1"/>
  <pageMargins bottom="0.75" footer="0.0" header="0.0" left="0.25" right="0.25" top="0.75"/>
  <pageSetup fitToHeight="0" orientation="landscape"/>
  <headerFooter>
    <oddFooter/>
  </headerFooter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7CFA4"/>
    <pageSetUpPr fitToPage="1"/>
  </sheetPr>
  <sheetViews>
    <sheetView showGridLines="0" workbookViewId="0"/>
  </sheetViews>
  <sheetFormatPr customHeight="1" defaultColWidth="12.63" defaultRowHeight="15.0"/>
  <cols>
    <col customWidth="1" min="1" max="1" width="1.88"/>
    <col customWidth="1" min="2" max="2" width="20.75"/>
    <col customWidth="1" min="3" max="3" width="21.75"/>
    <col customWidth="1" min="4" max="4" width="15.63"/>
    <col customWidth="1" min="5" max="5" width="17.88"/>
    <col customWidth="1" min="6" max="6" width="25.5"/>
    <col customWidth="1" min="7" max="7" width="14.5"/>
    <col customWidth="1" min="8" max="8" width="13.5"/>
    <col customWidth="1" min="9" max="9" width="22.63"/>
    <col customWidth="1" min="10" max="26" width="8.63"/>
  </cols>
  <sheetData>
    <row r="1" ht="54.0" customHeight="1">
      <c r="B1" s="1" t="s">
        <v>0</v>
      </c>
      <c r="C1" s="1"/>
      <c r="D1" s="2"/>
      <c r="E1" s="2"/>
      <c r="F1" s="2"/>
      <c r="G1" s="2"/>
      <c r="H1" s="2"/>
      <c r="I1" s="2"/>
    </row>
    <row r="2" ht="24.75" customHeight="1">
      <c r="B2" s="4"/>
      <c r="C2" s="5" t="s">
        <v>2</v>
      </c>
    </row>
    <row r="3" ht="30.0" customHeight="1">
      <c r="B3" s="7"/>
      <c r="C3" s="8"/>
    </row>
    <row r="4" ht="16.5" customHeight="1">
      <c r="B4" s="12" t="s">
        <v>12</v>
      </c>
      <c r="C4" s="12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6</v>
      </c>
      <c r="I4" s="12" t="s">
        <v>8</v>
      </c>
    </row>
    <row r="5" ht="30.0" customHeight="1">
      <c r="B5" s="14" t="s">
        <v>19</v>
      </c>
      <c r="C5" s="14" t="s">
        <v>20</v>
      </c>
      <c r="D5" s="15">
        <v>3.0</v>
      </c>
      <c r="E5" s="15">
        <f>IFERROR(VLOOKUP('Inventory Pick List'!$C$5:$C$9,'Inventory List'!$B$5:$K$15,6,FALSE),"")</f>
        <v>20</v>
      </c>
      <c r="F5" s="14" t="str">
        <f>IFERROR(VLOOKUP('Inventory Pick List'!$C$5:$C$9,'Inventory List'!$B$5:$K$15,2,FALSE),"")</f>
        <v>Item 1</v>
      </c>
      <c r="G5" s="14" t="str">
        <f>IFERROR(VLOOKUP('Inventory Pick List'!$C$5:$C$9,'Inventory List'!$B$5:$K$15,5,FALSE),"")</f>
        <v>Each</v>
      </c>
      <c r="H5" s="14" t="str">
        <f>IFERROR(VLOOKUP('Inventory Pick List'!$C$5:$C$9,'Inventory List'!$B$5:$K$15,3,FALSE),"")</f>
        <v>T345</v>
      </c>
      <c r="I5" s="14" t="str">
        <f>IFERROR(VLOOKUP('Inventory Pick List'!$C$5:$C$9,'Inventory List'!$B$5:$K$15,4,FALSE),"")</f>
        <v>Row 2, slot 1</v>
      </c>
    </row>
    <row r="6" ht="30.0" customHeight="1">
      <c r="B6" s="14" t="s">
        <v>19</v>
      </c>
      <c r="C6" s="14" t="s">
        <v>43</v>
      </c>
      <c r="D6" s="15">
        <v>1.0</v>
      </c>
      <c r="E6" s="15">
        <f>IFERROR(VLOOKUP('Inventory Pick List'!$C$5:$C$9,'Inventory List'!$B$5:$K$15,6,FALSE),"")</f>
        <v>40</v>
      </c>
      <c r="F6" s="14" t="str">
        <f>IFERROR(VLOOKUP('Inventory Pick List'!$C$5:$C$9,'Inventory List'!$B$5:$K$15,2,FALSE),"")</f>
        <v>Item 4</v>
      </c>
      <c r="G6" s="14" t="str">
        <f>IFERROR(VLOOKUP('Inventory Pick List'!$C$5:$C$9,'Inventory List'!$B$5:$K$15,5,FALSE),"")</f>
        <v>Box (10 ct)</v>
      </c>
      <c r="H6" s="14" t="str">
        <f>IFERROR(VLOOKUP('Inventory Pick List'!$C$5:$C$9,'Inventory List'!$B$5:$K$15,3,FALSE),"")</f>
        <v>T9876</v>
      </c>
      <c r="I6" s="14" t="str">
        <f>IFERROR(VLOOKUP('Inventory Pick List'!$C$5:$C$9,'Inventory List'!$B$5:$K$15,4,FALSE),"")</f>
        <v>Row 3, slot 2</v>
      </c>
    </row>
    <row r="7" ht="30.0" customHeight="1">
      <c r="B7" s="14" t="s">
        <v>19</v>
      </c>
      <c r="C7" s="14" t="s">
        <v>46</v>
      </c>
      <c r="D7" s="15">
        <v>2.0</v>
      </c>
      <c r="E7" s="15">
        <f>IFERROR(VLOOKUP('Inventory Pick List'!$C$5:$C$9,'Inventory List'!$B$5:$K$15,6,FALSE),"")</f>
        <v>10</v>
      </c>
      <c r="F7" s="14" t="str">
        <f>IFERROR(VLOOKUP('Inventory Pick List'!$C$5:$C$9,'Inventory List'!$B$5:$K$15,2,FALSE),"")</f>
        <v>Item 7</v>
      </c>
      <c r="G7" s="14" t="str">
        <f>IFERROR(VLOOKUP('Inventory Pick List'!$C$5:$C$9,'Inventory List'!$B$5:$K$15,5,FALSE),"")</f>
        <v>Each</v>
      </c>
      <c r="H7" s="14" t="str">
        <f>IFERROR(VLOOKUP('Inventory Pick List'!$C$5:$C$9,'Inventory List'!$B$5:$K$15,3,FALSE),"")</f>
        <v>T349</v>
      </c>
      <c r="I7" s="14" t="str">
        <f>IFERROR(VLOOKUP('Inventory Pick List'!$C$5:$C$9,'Inventory List'!$B$5:$K$15,4,FALSE),"")</f>
        <v>Row 1, slot 2</v>
      </c>
    </row>
    <row r="8" ht="30.0" customHeight="1">
      <c r="B8" s="14" t="s">
        <v>19</v>
      </c>
      <c r="C8" s="14" t="s">
        <v>49</v>
      </c>
      <c r="D8" s="15">
        <v>6.0</v>
      </c>
      <c r="E8" s="15">
        <f>IFERROR(VLOOKUP('Inventory Pick List'!$C$5:$C$9,'Inventory List'!$B$5:$K$15,6,FALSE),"")</f>
        <v>15</v>
      </c>
      <c r="F8" s="14" t="str">
        <f>IFERROR(VLOOKUP('Inventory Pick List'!$C$5:$C$9,'Inventory List'!$B$5:$K$15,2,FALSE),"")</f>
        <v>Item 10</v>
      </c>
      <c r="G8" s="14" t="str">
        <f>IFERROR(VLOOKUP('Inventory Pick List'!$C$5:$C$9,'Inventory List'!$B$5:$K$15,5,FALSE),"")</f>
        <v>Each</v>
      </c>
      <c r="H8" s="14" t="str">
        <f>IFERROR(VLOOKUP('Inventory Pick List'!$C$5:$C$9,'Inventory List'!$B$5:$K$15,3,FALSE),"")</f>
        <v>T349</v>
      </c>
      <c r="I8" s="14" t="str">
        <f>IFERROR(VLOOKUP('Inventory Pick List'!$C$5:$C$9,'Inventory List'!$B$5:$K$15,4,FALSE),"")</f>
        <v>Row 1, slot 2</v>
      </c>
    </row>
    <row r="9" ht="30.0" customHeight="1">
      <c r="B9" s="14" t="s">
        <v>19</v>
      </c>
      <c r="C9" s="14" t="s">
        <v>47</v>
      </c>
      <c r="D9" s="15">
        <v>3.0</v>
      </c>
      <c r="E9" s="15">
        <f>IFERROR(VLOOKUP('Inventory Pick List'!$C$5:$C$9,'Inventory List'!$B$5:$K$15,6,FALSE),"")</f>
        <v>10</v>
      </c>
      <c r="F9" s="14" t="str">
        <f>IFERROR(VLOOKUP('Inventory Pick List'!$C$5:$C$9,'Inventory List'!$B$5:$K$15,2,FALSE),"")</f>
        <v>Item 3</v>
      </c>
      <c r="G9" s="14" t="str">
        <f>IFERROR(VLOOKUP('Inventory Pick List'!$C$5:$C$9,'Inventory List'!$B$5:$K$15,5,FALSE),"")</f>
        <v>Each</v>
      </c>
      <c r="H9" s="14" t="str">
        <f>IFERROR(VLOOKUP('Inventory Pick List'!$C$5:$C$9,'Inventory List'!$B$5:$K$15,3,FALSE),"")</f>
        <v>T5789</v>
      </c>
      <c r="I9" s="14" t="str">
        <f>IFERROR(VLOOKUP('Inventory Pick List'!$C$5:$C$9,'Inventory List'!$B$5:$K$15,4,FALSE),"")</f>
        <v>Row 1, slot 1</v>
      </c>
    </row>
    <row r="10" ht="30.0" customHeight="1"/>
    <row r="11" ht="30.0" customHeight="1"/>
    <row r="12" ht="30.0" customHeight="1"/>
    <row r="13" ht="30.0" customHeight="1"/>
    <row r="14" ht="30.0" customHeight="1"/>
    <row r="15" ht="30.0" customHeight="1"/>
    <row r="16" ht="30.0" customHeight="1"/>
    <row r="17" ht="30.0" customHeight="1"/>
    <row r="18" ht="30.0" customHeight="1"/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conditionalFormatting sqref="E5:E9">
    <cfRule type="expression" dxfId="3" priority="1">
      <formula>D5&gt;E5</formula>
    </cfRule>
  </conditionalFormatting>
  <dataValidations>
    <dataValidation type="custom" allowBlank="1" showInputMessage="1" showErrorMessage="1" prompt="The quantity entered exceeds the Quantity Available. Enter a PICK QTY less than the QTY AVAILABLE" sqref="D5">
      <formula1>D5&lt;=E5</formula1>
    </dataValidation>
    <dataValidation type="custom" allowBlank="1" showInputMessage="1" showErrorMessage="1" prompt="Whoops! - The quantity entered exceeds the Quantity Available. " sqref="D6:D9">
      <formula1>D6&lt;=E6</formula1>
    </dataValidation>
    <dataValidation type="list" allowBlank="1" showInputMessage="1" prompt="Entry isn't from List. Select CANCEL, then press ALT+DOWN ARROW to open drop-down list and ENTER to make selection" sqref="C5:C9">
      <formula1>SKULookup</formula1>
    </dataValidation>
  </dataValidations>
  <hyperlinks>
    <hyperlink display="INVENTORY LIST" location="Inventory List!A1" ref="C2"/>
  </hyperlinks>
  <printOptions horizontalCentered="1"/>
  <pageMargins bottom="0.75" footer="0.0" header="0.0" left="0.25" right="0.25" top="0.75"/>
  <pageSetup fitToHeight="0" orientation="landscape"/>
  <headerFooter>
    <oddFooter/>
  </headerFooter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5B30"/>
    <pageSetUpPr/>
  </sheetPr>
  <sheetViews>
    <sheetView showGridLines="0" workbookViewId="0"/>
  </sheetViews>
  <sheetFormatPr customHeight="1" defaultColWidth="12.63" defaultRowHeight="15.0"/>
  <cols>
    <col customWidth="1" min="1" max="1" width="1.88"/>
    <col customWidth="1" min="2" max="2" width="20.75"/>
    <col customWidth="1" min="3" max="3" width="19.5"/>
    <col customWidth="1" min="4" max="4" width="18.5"/>
    <col customWidth="1" min="5" max="7" width="11.88"/>
    <col customWidth="1" min="8" max="26" width="8.63"/>
  </cols>
  <sheetData>
    <row r="1" ht="54.0" customHeight="1">
      <c r="B1" s="1" t="s">
        <v>1</v>
      </c>
      <c r="C1" s="2"/>
      <c r="D1" s="2"/>
      <c r="E1" s="2"/>
      <c r="F1" s="2"/>
      <c r="G1" s="2"/>
    </row>
    <row r="2" ht="24.75" customHeight="1">
      <c r="B2" s="5" t="s">
        <v>2</v>
      </c>
    </row>
    <row r="3" ht="30.0" customHeight="1">
      <c r="B3" s="6"/>
      <c r="C3" s="6"/>
      <c r="D3" s="6"/>
      <c r="E3" s="6"/>
      <c r="F3" s="6"/>
      <c r="G3" s="6"/>
    </row>
    <row r="4" ht="16.5" customHeight="1">
      <c r="B4" s="9" t="s">
        <v>6</v>
      </c>
      <c r="C4" s="9" t="s">
        <v>7</v>
      </c>
      <c r="D4" s="9" t="s">
        <v>8</v>
      </c>
      <c r="E4" s="10" t="s">
        <v>9</v>
      </c>
      <c r="F4" s="10" t="s">
        <v>10</v>
      </c>
      <c r="G4" s="10" t="s">
        <v>11</v>
      </c>
    </row>
    <row r="5" ht="30.0" customHeight="1">
      <c r="B5" s="14" t="s">
        <v>13</v>
      </c>
      <c r="C5" s="14" t="s">
        <v>21</v>
      </c>
      <c r="D5" s="14" t="s">
        <v>22</v>
      </c>
      <c r="E5" s="15">
        <v>50.0</v>
      </c>
      <c r="F5" s="15">
        <v>10.0</v>
      </c>
      <c r="G5" s="15">
        <v>10.0</v>
      </c>
    </row>
    <row r="6" ht="30.0" customHeight="1">
      <c r="B6" s="14" t="s">
        <v>23</v>
      </c>
      <c r="C6" s="14" t="s">
        <v>24</v>
      </c>
      <c r="D6" s="14" t="s">
        <v>25</v>
      </c>
      <c r="E6" s="15">
        <v>25.0</v>
      </c>
      <c r="F6" s="15">
        <v>5.0</v>
      </c>
      <c r="G6" s="15">
        <v>5.0</v>
      </c>
    </row>
    <row r="7" ht="30.0" customHeight="1">
      <c r="B7" s="14" t="s">
        <v>26</v>
      </c>
      <c r="C7" s="14" t="s">
        <v>21</v>
      </c>
      <c r="D7" s="14" t="s">
        <v>27</v>
      </c>
      <c r="E7" s="15">
        <v>50.0</v>
      </c>
      <c r="F7" s="15">
        <v>10.0</v>
      </c>
      <c r="G7" s="15">
        <v>10.0</v>
      </c>
    </row>
    <row r="8" ht="30.0" customHeight="1">
      <c r="B8" s="14" t="s">
        <v>33</v>
      </c>
      <c r="C8" s="14" t="s">
        <v>35</v>
      </c>
      <c r="D8" s="14" t="s">
        <v>36</v>
      </c>
      <c r="E8" s="15">
        <v>30.0</v>
      </c>
      <c r="F8" s="15">
        <v>7.0</v>
      </c>
      <c r="G8" s="15">
        <v>10.0</v>
      </c>
    </row>
    <row r="9" ht="30.0" customHeight="1">
      <c r="B9" s="14" t="s">
        <v>37</v>
      </c>
      <c r="C9" s="14" t="s">
        <v>24</v>
      </c>
      <c r="D9" s="14" t="s">
        <v>38</v>
      </c>
      <c r="E9" s="15">
        <v>25.0</v>
      </c>
      <c r="F9" s="15">
        <v>5.0</v>
      </c>
      <c r="G9" s="15">
        <v>5.0</v>
      </c>
    </row>
    <row r="10" ht="30.0" customHeight="1">
      <c r="B10" s="14" t="s">
        <v>23</v>
      </c>
      <c r="C10" s="14" t="s">
        <v>21</v>
      </c>
      <c r="D10" s="14" t="s">
        <v>39</v>
      </c>
      <c r="E10" s="15">
        <v>50.0</v>
      </c>
      <c r="F10" s="15">
        <v>10.0</v>
      </c>
      <c r="G10" s="15">
        <v>10.0</v>
      </c>
    </row>
    <row r="11" ht="30.0" customHeight="1">
      <c r="B11" s="14" t="s">
        <v>40</v>
      </c>
      <c r="C11" s="14" t="s">
        <v>21</v>
      </c>
      <c r="D11" s="14" t="s">
        <v>41</v>
      </c>
      <c r="E11" s="15">
        <v>50.0</v>
      </c>
      <c r="F11" s="15">
        <v>10.0</v>
      </c>
      <c r="G11" s="15">
        <v>10.0</v>
      </c>
    </row>
    <row r="12" ht="30.0" customHeight="1"/>
    <row r="13" ht="30.0" customHeight="1"/>
    <row r="14" ht="30.0" customHeight="1"/>
    <row r="15" ht="30.0" customHeight="1"/>
    <row r="16" ht="30.0" customHeight="1"/>
    <row r="17" ht="30.0" customHeight="1"/>
    <row r="18" ht="30.0" customHeight="1"/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hyperlinks>
    <hyperlink display="INVENTORY LIST" location="Inventory List!A1" ref="B2"/>
  </hyperlinks>
  <printOptions horizontalCentered="1"/>
  <pageMargins bottom="0.75" footer="0.0" header="0.0" left="0.25" right="0.25" top="0.75"/>
  <pageSetup orientation="landscape"/>
  <headerFooter>
    <oddFooter/>
  </headerFooter>
  <drawing r:id="rId1"/>
  <tableParts count="1">
    <tablePart r:id="rId3"/>
  </tableParts>
</worksheet>
</file>